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mily\Desktop\"/>
    </mc:Choice>
  </mc:AlternateContent>
  <bookViews>
    <workbookView xWindow="0" yWindow="0" windowWidth="24000" windowHeight="94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1" l="1"/>
  <c r="H12" i="1" s="1"/>
  <c r="C11" i="1"/>
  <c r="H11" i="1" s="1"/>
  <c r="C10" i="1"/>
  <c r="H10" i="1" s="1"/>
  <c r="C9" i="1"/>
  <c r="H9" i="1" s="1"/>
  <c r="C8" i="1"/>
  <c r="H8" i="1" s="1"/>
  <c r="C7" i="1"/>
  <c r="H7" i="1" s="1"/>
  <c r="C6" i="1"/>
  <c r="H6" i="1" s="1"/>
  <c r="D23" i="1"/>
  <c r="D22" i="1"/>
  <c r="H33" i="1"/>
  <c r="H31" i="1"/>
  <c r="H30" i="1"/>
  <c r="H29" i="1"/>
  <c r="H25" i="1"/>
  <c r="H24" i="1"/>
  <c r="H23" i="1"/>
  <c r="H22" i="1"/>
  <c r="D21" i="1"/>
  <c r="H21" i="1" s="1"/>
  <c r="F14" i="1"/>
  <c r="E13" i="1"/>
  <c r="F35" i="1"/>
  <c r="H14" i="1" l="1"/>
  <c r="H35" i="1"/>
  <c r="H26" i="1"/>
  <c r="H27" i="1" s="1"/>
  <c r="F40" i="1"/>
  <c r="H37" i="1" l="1"/>
  <c r="H40" i="1" s="1"/>
</calcChain>
</file>

<file path=xl/sharedStrings.xml><?xml version="1.0" encoding="utf-8"?>
<sst xmlns="http://schemas.openxmlformats.org/spreadsheetml/2006/main" count="42" uniqueCount="37">
  <si>
    <t>Actual</t>
  </si>
  <si>
    <t>Estimates</t>
  </si>
  <si>
    <t>Cost PP</t>
  </si>
  <si>
    <t>#</t>
  </si>
  <si>
    <t>Meals</t>
  </si>
  <si>
    <t>Total Expenses</t>
  </si>
  <si>
    <t>REVENUE</t>
  </si>
  <si>
    <t>Total Income</t>
  </si>
  <si>
    <t>Net Income/Loss</t>
  </si>
  <si>
    <t>Sample Regional Budget</t>
  </si>
  <si>
    <t>ADRP members</t>
  </si>
  <si>
    <t>Non-ADRP members</t>
  </si>
  <si>
    <t>Notes</t>
  </si>
  <si>
    <t>Breakfast</t>
  </si>
  <si>
    <t>Lunch</t>
  </si>
  <si>
    <t>Snack</t>
  </si>
  <si>
    <t>Fees</t>
  </si>
  <si>
    <t>Delivery</t>
  </si>
  <si>
    <t>Tax</t>
  </si>
  <si>
    <t>Total Cost</t>
  </si>
  <si>
    <t>Total Meal Expenses</t>
  </si>
  <si>
    <t>Facility rental</t>
  </si>
  <si>
    <t>Note: all numbers are made-up for the sake of example. To fill this in, simply replace the fake numbers with your estimates.</t>
  </si>
  <si>
    <t>Comp registration - speaker</t>
  </si>
  <si>
    <t>Discounted registration - committee</t>
  </si>
  <si>
    <t>Exhibitors</t>
  </si>
  <si>
    <t>Partner sponsor</t>
  </si>
  <si>
    <t>Lunch sponsor</t>
  </si>
  <si>
    <t>Total Other Expenses</t>
  </si>
  <si>
    <t>Other Expenses</t>
  </si>
  <si>
    <t>EXPENSES</t>
  </si>
  <si>
    <t>Note: meal numbers are variable, we recommend underordering on early meals (for example, breakfast) in case some people don't show up</t>
  </si>
  <si>
    <r>
      <t xml:space="preserve">Insurance </t>
    </r>
    <r>
      <rPr>
        <i/>
        <sz val="10"/>
        <rFont val="Helvetica"/>
      </rPr>
      <t>(if applicable)</t>
    </r>
  </si>
  <si>
    <r>
      <t xml:space="preserve">Nametags &amp; supplies </t>
    </r>
    <r>
      <rPr>
        <i/>
        <sz val="10"/>
        <rFont val="Helvetica"/>
      </rPr>
      <t>(including postage if coming from office)</t>
    </r>
  </si>
  <si>
    <r>
      <t xml:space="preserve">Speaker expenses </t>
    </r>
    <r>
      <rPr>
        <i/>
        <sz val="10"/>
        <color theme="1"/>
        <rFont val="Helvetica"/>
      </rPr>
      <t>(travel, hotel, small gift, etc.)</t>
    </r>
  </si>
  <si>
    <r>
      <t xml:space="preserve">A/V </t>
    </r>
    <r>
      <rPr>
        <i/>
        <sz val="10"/>
        <color theme="1"/>
        <rFont val="Helvetica"/>
      </rPr>
      <t>(screen, projector, podium, podium microphone, laptop, internet, flip charts, electricity, etc.)</t>
    </r>
  </si>
  <si>
    <r>
      <t xml:space="preserve">Other venue expenses </t>
    </r>
    <r>
      <rPr>
        <i/>
        <sz val="10"/>
        <color theme="1"/>
        <rFont val="Helvetica"/>
      </rPr>
      <t>(linen rental, set-up, cleaning, parking)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</si>
</sst>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0.000%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2"/>
      <color theme="1"/>
      <name val="Helvetica"/>
    </font>
    <font>
      <b/>
      <u/>
      <sz val="10.5"/>
      <color theme="1"/>
      <name val="Helvetica"/>
    </font>
    <font>
      <sz val="10.5"/>
      <color theme="1"/>
      <name val="Helvetica"/>
    </font>
    <font>
      <b/>
      <u/>
      <sz val="10.5"/>
      <name val="Helvetica"/>
    </font>
    <font>
      <b/>
      <sz val="10.5"/>
      <color theme="1"/>
      <name val="Helvetica"/>
    </font>
    <font>
      <u val="singleAccounting"/>
      <sz val="10.5"/>
      <color theme="1"/>
      <name val="Helvetica"/>
    </font>
    <font>
      <u val="singleAccounting"/>
      <sz val="10.5"/>
      <name val="Helvetica"/>
    </font>
    <font>
      <sz val="10.5"/>
      <name val="Helvetica"/>
    </font>
    <font>
      <sz val="10.5"/>
      <color rgb="FFFF0000"/>
      <name val="Helvetica"/>
    </font>
    <font>
      <u val="singleAccounting"/>
      <sz val="10.5"/>
      <color rgb="FFFF0000"/>
      <name val="Helvetica"/>
    </font>
    <font>
      <b/>
      <sz val="10.5"/>
      <name val="Helvetica"/>
    </font>
    <font>
      <b/>
      <sz val="10.5"/>
      <color rgb="FFFF0000"/>
      <name val="Helvetica"/>
    </font>
    <font>
      <u/>
      <sz val="10.5"/>
      <name val="Helvetica"/>
    </font>
    <font>
      <b/>
      <u val="singleAccounting"/>
      <sz val="10.5"/>
      <name val="Helvetica"/>
    </font>
    <font>
      <b/>
      <u val="doubleAccounting"/>
      <sz val="10.5"/>
      <name val="Helvetica"/>
    </font>
    <font>
      <u/>
      <sz val="10.5"/>
      <color theme="1"/>
      <name val="Helvetica"/>
    </font>
    <font>
      <i/>
      <sz val="10"/>
      <color theme="1"/>
      <name val="Helvetica"/>
    </font>
    <font>
      <i/>
      <sz val="10"/>
      <name val="Helvetica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7">
    <xf numFmtId="0" fontId="0" fillId="0" borderId="0" xfId="0"/>
    <xf numFmtId="0" fontId="4" fillId="0" borderId="0" xfId="0" applyFont="1" applyAlignment="1">
      <alignment horizontal="center" vertical="center"/>
    </xf>
    <xf numFmtId="164" fontId="7" fillId="0" borderId="0" xfId="1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164" fontId="4" fillId="0" borderId="0" xfId="1" applyNumberFormat="1" applyFont="1" applyAlignment="1">
      <alignment vertical="center"/>
    </xf>
    <xf numFmtId="14" fontId="4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164" fontId="6" fillId="0" borderId="0" xfId="1" applyNumberFormat="1" applyFont="1" applyAlignment="1">
      <alignment horizontal="center" vertical="center"/>
    </xf>
    <xf numFmtId="164" fontId="9" fillId="0" borderId="0" xfId="1" applyNumberFormat="1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164" fontId="10" fillId="0" borderId="0" xfId="1" applyNumberFormat="1" applyFont="1" applyAlignment="1">
      <alignment vertical="center"/>
    </xf>
    <xf numFmtId="165" fontId="9" fillId="0" borderId="0" xfId="0" applyNumberFormat="1" applyFont="1" applyAlignment="1">
      <alignment vertical="center"/>
    </xf>
    <xf numFmtId="44" fontId="11" fillId="0" borderId="0" xfId="2" applyFont="1" applyAlignment="1">
      <alignment horizontal="center" vertical="center"/>
    </xf>
    <xf numFmtId="164" fontId="9" fillId="0" borderId="0" xfId="2" applyNumberFormat="1" applyFont="1" applyAlignment="1">
      <alignment horizontal="right" vertical="center"/>
    </xf>
    <xf numFmtId="43" fontId="9" fillId="0" borderId="0" xfId="1" applyFont="1" applyAlignment="1">
      <alignment vertical="center"/>
    </xf>
    <xf numFmtId="0" fontId="4" fillId="0" borderId="0" xfId="0" applyFont="1" applyAlignment="1">
      <alignment horizontal="left" vertical="center"/>
    </xf>
    <xf numFmtId="43" fontId="10" fillId="0" borderId="0" xfId="1" applyFont="1" applyAlignment="1">
      <alignment vertical="center"/>
    </xf>
    <xf numFmtId="0" fontId="12" fillId="0" borderId="0" xfId="0" applyFont="1" applyAlignment="1">
      <alignment vertical="center"/>
    </xf>
    <xf numFmtId="164" fontId="13" fillId="0" borderId="0" xfId="1" applyNumberFormat="1" applyFont="1" applyAlignment="1">
      <alignment vertical="center"/>
    </xf>
    <xf numFmtId="44" fontId="12" fillId="0" borderId="0" xfId="2" applyFont="1" applyAlignment="1">
      <alignment vertical="center"/>
    </xf>
    <xf numFmtId="164" fontId="12" fillId="0" borderId="0" xfId="1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6" fontId="9" fillId="0" borderId="0" xfId="1" applyNumberFormat="1" applyFont="1" applyAlignment="1">
      <alignment vertical="center"/>
    </xf>
    <xf numFmtId="164" fontId="6" fillId="0" borderId="0" xfId="1" applyNumberFormat="1" applyFont="1" applyAlignment="1">
      <alignment vertical="center"/>
    </xf>
    <xf numFmtId="44" fontId="15" fillId="0" borderId="0" xfId="2" applyFont="1" applyAlignment="1">
      <alignment vertical="center"/>
    </xf>
    <xf numFmtId="164" fontId="15" fillId="0" borderId="0" xfId="2" applyNumberFormat="1" applyFont="1" applyAlignment="1">
      <alignment vertical="center"/>
    </xf>
    <xf numFmtId="164" fontId="12" fillId="0" borderId="0" xfId="0" applyNumberFormat="1" applyFont="1" applyAlignment="1">
      <alignment vertical="center"/>
    </xf>
    <xf numFmtId="44" fontId="16" fillId="0" borderId="0" xfId="2" applyFont="1" applyAlignment="1">
      <alignment vertical="center"/>
    </xf>
    <xf numFmtId="164" fontId="16" fillId="0" borderId="0" xfId="2" applyNumberFormat="1" applyFont="1" applyAlignment="1">
      <alignment vertical="center"/>
    </xf>
    <xf numFmtId="164" fontId="17" fillId="0" borderId="0" xfId="1" applyNumberFormat="1" applyFont="1" applyAlignment="1">
      <alignment horizontal="center" vertical="center"/>
    </xf>
    <xf numFmtId="164" fontId="4" fillId="0" borderId="0" xfId="0" applyNumberFormat="1" applyFont="1" applyAlignment="1">
      <alignment vertical="center"/>
    </xf>
    <xf numFmtId="164" fontId="6" fillId="0" borderId="0" xfId="0" applyNumberFormat="1" applyFont="1" applyAlignment="1">
      <alignment vertical="center"/>
    </xf>
    <xf numFmtId="0" fontId="18" fillId="0" borderId="0" xfId="0" applyFont="1" applyAlignment="1">
      <alignment vertical="center"/>
    </xf>
    <xf numFmtId="164" fontId="4" fillId="0" borderId="0" xfId="0" applyNumberFormat="1" applyFont="1" applyAlignment="1">
      <alignment horizontal="center" vertical="center"/>
    </xf>
    <xf numFmtId="164" fontId="9" fillId="0" borderId="0" xfId="1" applyNumberFormat="1" applyFont="1" applyAlignment="1">
      <alignment horizontal="center" vertical="center"/>
    </xf>
    <xf numFmtId="44" fontId="10" fillId="0" borderId="0" xfId="2" applyFont="1" applyAlignment="1">
      <alignment horizontal="center" vertical="center"/>
    </xf>
    <xf numFmtId="44" fontId="9" fillId="0" borderId="0" xfId="2" applyFont="1" applyAlignment="1">
      <alignment horizontal="center" vertical="center"/>
    </xf>
    <xf numFmtId="10" fontId="4" fillId="0" borderId="0" xfId="0" applyNumberFormat="1" applyFont="1" applyAlignment="1">
      <alignment horizontal="center" vertical="center"/>
    </xf>
    <xf numFmtId="164" fontId="12" fillId="0" borderId="0" xfId="2" applyNumberFormat="1" applyFont="1" applyAlignment="1">
      <alignment horizontal="right" vertical="center"/>
    </xf>
    <xf numFmtId="164" fontId="9" fillId="0" borderId="0" xfId="0" applyNumberFormat="1" applyFont="1" applyAlignment="1">
      <alignment horizontal="center" vertical="center"/>
    </xf>
    <xf numFmtId="164" fontId="12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9" fillId="0" borderId="0" xfId="0" applyFont="1" applyAlignment="1">
      <alignment vertical="center" wrapText="1"/>
    </xf>
    <xf numFmtId="0" fontId="19" fillId="0" borderId="0" xfId="0" applyFont="1" applyAlignment="1">
      <alignment vertic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tabSelected="1" workbookViewId="0">
      <selection activeCell="F22" sqref="F22"/>
    </sheetView>
  </sheetViews>
  <sheetFormatPr defaultRowHeight="13.5" x14ac:dyDescent="0.25"/>
  <cols>
    <col min="1" max="1" width="17.28515625" style="12" customWidth="1"/>
    <col min="2" max="2" width="54.7109375" style="12" customWidth="1"/>
    <col min="3" max="3" width="12.85546875" style="12" customWidth="1"/>
    <col min="4" max="4" width="11.7109375" style="12" customWidth="1"/>
    <col min="5" max="5" width="6.42578125" style="12" customWidth="1"/>
    <col min="6" max="6" width="10.140625" style="12" customWidth="1"/>
    <col min="7" max="7" width="14.7109375" style="12" bestFit="1" customWidth="1"/>
    <col min="8" max="8" width="14.28515625" style="12" customWidth="1"/>
    <col min="9" max="16384" width="9.140625" style="12"/>
  </cols>
  <sheetData>
    <row r="1" spans="1:8" ht="15.75" x14ac:dyDescent="0.25">
      <c r="A1" s="11" t="s">
        <v>9</v>
      </c>
      <c r="D1" s="13"/>
      <c r="E1" s="1"/>
      <c r="F1" s="14"/>
      <c r="H1" s="13"/>
    </row>
    <row r="2" spans="1:8" x14ac:dyDescent="0.25">
      <c r="A2" s="45" t="s">
        <v>22</v>
      </c>
      <c r="D2" s="13"/>
      <c r="E2" s="1"/>
      <c r="F2" s="14"/>
      <c r="H2" s="13"/>
    </row>
    <row r="3" spans="1:8" x14ac:dyDescent="0.25">
      <c r="A3" s="45"/>
      <c r="D3" s="13"/>
      <c r="E3" s="1"/>
      <c r="F3" s="14"/>
      <c r="H3" s="13"/>
    </row>
    <row r="4" spans="1:8" x14ac:dyDescent="0.25">
      <c r="A4" s="15"/>
      <c r="D4" s="13"/>
      <c r="E4" s="1"/>
      <c r="F4" s="16" t="s">
        <v>0</v>
      </c>
      <c r="G4" s="16" t="s">
        <v>12</v>
      </c>
      <c r="H4" s="17" t="s">
        <v>1</v>
      </c>
    </row>
    <row r="5" spans="1:8" x14ac:dyDescent="0.25">
      <c r="A5" s="32" t="s">
        <v>6</v>
      </c>
      <c r="C5" s="42" t="s">
        <v>19</v>
      </c>
      <c r="D5" s="42" t="s">
        <v>2</v>
      </c>
      <c r="E5" s="1"/>
      <c r="H5" s="13"/>
    </row>
    <row r="6" spans="1:8" x14ac:dyDescent="0.25">
      <c r="B6" s="12" t="s">
        <v>10</v>
      </c>
      <c r="C6" s="43">
        <f t="shared" ref="C6:C12" si="0">SUM(D6*E6)</f>
        <v>12000</v>
      </c>
      <c r="D6" s="13">
        <v>150</v>
      </c>
      <c r="E6" s="6">
        <v>80</v>
      </c>
      <c r="F6" s="25"/>
      <c r="G6" s="33"/>
      <c r="H6" s="18">
        <f t="shared" ref="H6:H12" si="1">SUM(C6)</f>
        <v>12000</v>
      </c>
    </row>
    <row r="7" spans="1:8" x14ac:dyDescent="0.25">
      <c r="B7" s="12" t="s">
        <v>11</v>
      </c>
      <c r="C7" s="43">
        <f t="shared" si="0"/>
        <v>7875</v>
      </c>
      <c r="D7" s="13">
        <v>175</v>
      </c>
      <c r="E7" s="6">
        <v>45</v>
      </c>
      <c r="F7" s="25"/>
      <c r="G7" s="33"/>
      <c r="H7" s="18">
        <f t="shared" si="1"/>
        <v>7875</v>
      </c>
    </row>
    <row r="8" spans="1:8" x14ac:dyDescent="0.25">
      <c r="B8" s="12" t="s">
        <v>23</v>
      </c>
      <c r="C8" s="43">
        <f t="shared" si="0"/>
        <v>0</v>
      </c>
      <c r="D8" s="13">
        <v>0</v>
      </c>
      <c r="E8" s="6">
        <v>10</v>
      </c>
      <c r="F8" s="25"/>
      <c r="G8" s="34"/>
      <c r="H8" s="18">
        <f t="shared" si="1"/>
        <v>0</v>
      </c>
    </row>
    <row r="9" spans="1:8" x14ac:dyDescent="0.25">
      <c r="B9" s="12" t="s">
        <v>24</v>
      </c>
      <c r="C9" s="43">
        <f t="shared" si="0"/>
        <v>375</v>
      </c>
      <c r="D9" s="13">
        <v>75</v>
      </c>
      <c r="E9" s="6">
        <v>5</v>
      </c>
      <c r="F9" s="25"/>
      <c r="G9" s="34"/>
      <c r="H9" s="18">
        <f t="shared" si="1"/>
        <v>375</v>
      </c>
    </row>
    <row r="10" spans="1:8" x14ac:dyDescent="0.25">
      <c r="B10" s="12" t="s">
        <v>27</v>
      </c>
      <c r="C10" s="43">
        <f t="shared" si="0"/>
        <v>3000</v>
      </c>
      <c r="D10" s="13">
        <v>3000</v>
      </c>
      <c r="E10" s="6">
        <v>1</v>
      </c>
      <c r="F10" s="25"/>
      <c r="G10" s="34"/>
      <c r="H10" s="18">
        <f t="shared" si="1"/>
        <v>3000</v>
      </c>
    </row>
    <row r="11" spans="1:8" x14ac:dyDescent="0.25">
      <c r="B11" s="12" t="s">
        <v>26</v>
      </c>
      <c r="C11" s="43">
        <f t="shared" si="0"/>
        <v>1000</v>
      </c>
      <c r="D11" s="13">
        <v>1000</v>
      </c>
      <c r="E11" s="6">
        <v>1</v>
      </c>
      <c r="F11" s="25"/>
      <c r="G11" s="34"/>
      <c r="H11" s="18">
        <f t="shared" si="1"/>
        <v>1000</v>
      </c>
    </row>
    <row r="12" spans="1:8" x14ac:dyDescent="0.25">
      <c r="B12" s="12" t="s">
        <v>25</v>
      </c>
      <c r="C12" s="43">
        <f t="shared" si="0"/>
        <v>2500</v>
      </c>
      <c r="D12" s="13">
        <v>500</v>
      </c>
      <c r="E12" s="7">
        <v>5</v>
      </c>
      <c r="F12" s="35"/>
      <c r="G12" s="33"/>
      <c r="H12" s="18">
        <f t="shared" si="1"/>
        <v>2500</v>
      </c>
    </row>
    <row r="13" spans="1:8" x14ac:dyDescent="0.25">
      <c r="C13" s="43"/>
      <c r="D13" s="13"/>
      <c r="E13" s="6">
        <f>SUM(E6:E12)</f>
        <v>147</v>
      </c>
      <c r="F13" s="25"/>
      <c r="G13" s="19"/>
      <c r="H13" s="18"/>
    </row>
    <row r="14" spans="1:8" ht="15.75" x14ac:dyDescent="0.25">
      <c r="B14" s="9" t="s">
        <v>7</v>
      </c>
      <c r="C14" s="44"/>
      <c r="D14" s="36"/>
      <c r="E14" s="8"/>
      <c r="F14" s="37">
        <f>SUM(F6:F13)</f>
        <v>0</v>
      </c>
      <c r="G14" s="25"/>
      <c r="H14" s="38">
        <f>SUM(H6:H12)</f>
        <v>26750</v>
      </c>
    </row>
    <row r="15" spans="1:8" ht="15.75" x14ac:dyDescent="0.25">
      <c r="B15" s="9"/>
      <c r="C15" s="44"/>
      <c r="D15" s="36"/>
      <c r="E15" s="8"/>
      <c r="F15" s="37"/>
      <c r="G15" s="25"/>
      <c r="H15" s="38"/>
    </row>
    <row r="16" spans="1:8" x14ac:dyDescent="0.25">
      <c r="A16" s="15" t="s">
        <v>30</v>
      </c>
      <c r="D16" s="13"/>
      <c r="E16" s="1"/>
      <c r="F16" s="16"/>
      <c r="G16" s="16"/>
      <c r="H16" s="17"/>
    </row>
    <row r="17" spans="1:8" x14ac:dyDescent="0.25">
      <c r="A17" s="56" t="s">
        <v>31</v>
      </c>
      <c r="D17" s="13"/>
      <c r="E17" s="1"/>
      <c r="F17" s="16"/>
      <c r="G17" s="16"/>
      <c r="H17" s="17"/>
    </row>
    <row r="18" spans="1:8" x14ac:dyDescent="0.25">
      <c r="A18" s="15"/>
      <c r="D18" s="13"/>
      <c r="E18" s="1"/>
      <c r="F18" s="16"/>
      <c r="G18" s="16"/>
      <c r="H18" s="17"/>
    </row>
    <row r="19" spans="1:8" x14ac:dyDescent="0.25">
      <c r="A19" s="15"/>
      <c r="D19" s="13"/>
      <c r="E19" s="1"/>
      <c r="F19" s="16" t="s">
        <v>0</v>
      </c>
      <c r="G19" s="16" t="s">
        <v>12</v>
      </c>
      <c r="H19" s="17" t="s">
        <v>1</v>
      </c>
    </row>
    <row r="20" spans="1:8" ht="15.75" x14ac:dyDescent="0.25">
      <c r="C20" s="42" t="s">
        <v>19</v>
      </c>
      <c r="D20" s="42" t="s">
        <v>2</v>
      </c>
      <c r="E20" s="10" t="s">
        <v>3</v>
      </c>
      <c r="F20" s="3"/>
      <c r="H20" s="2"/>
    </row>
    <row r="21" spans="1:8" x14ac:dyDescent="0.25">
      <c r="A21" s="9" t="s">
        <v>4</v>
      </c>
      <c r="B21" s="12" t="s">
        <v>13</v>
      </c>
      <c r="C21" s="46">
        <v>2000</v>
      </c>
      <c r="D21" s="47">
        <f>SUM(C21/E21)</f>
        <v>20</v>
      </c>
      <c r="E21" s="6">
        <v>100</v>
      </c>
      <c r="F21" s="48"/>
      <c r="G21" s="20"/>
      <c r="H21" s="18">
        <f>SUM(D21*E21)</f>
        <v>2000</v>
      </c>
    </row>
    <row r="22" spans="1:8" x14ac:dyDescent="0.25">
      <c r="B22" s="12" t="s">
        <v>14</v>
      </c>
      <c r="C22" s="46">
        <v>4000</v>
      </c>
      <c r="D22" s="47">
        <f>SUM(C22/E22)</f>
        <v>26.666666666666668</v>
      </c>
      <c r="E22" s="6">
        <v>150</v>
      </c>
      <c r="F22" s="48"/>
      <c r="G22" s="20"/>
      <c r="H22" s="18">
        <f>SUM(C22)</f>
        <v>4000</v>
      </c>
    </row>
    <row r="23" spans="1:8" x14ac:dyDescent="0.25">
      <c r="B23" s="12" t="s">
        <v>15</v>
      </c>
      <c r="C23" s="46">
        <v>500</v>
      </c>
      <c r="D23" s="47">
        <f>SUM(C23/E23)</f>
        <v>3.3333333333333335</v>
      </c>
      <c r="E23" s="6">
        <v>150</v>
      </c>
      <c r="F23" s="49"/>
      <c r="G23" s="19"/>
      <c r="H23" s="18">
        <f>SUM(C23)</f>
        <v>500</v>
      </c>
    </row>
    <row r="24" spans="1:8" x14ac:dyDescent="0.25">
      <c r="B24" s="12" t="s">
        <v>16</v>
      </c>
      <c r="C24" s="46">
        <v>500</v>
      </c>
      <c r="D24" s="47"/>
      <c r="E24" s="4"/>
      <c r="F24" s="48"/>
      <c r="G24" s="20"/>
      <c r="H24" s="18">
        <f>SUM(C24)</f>
        <v>500</v>
      </c>
    </row>
    <row r="25" spans="1:8" x14ac:dyDescent="0.25">
      <c r="B25" s="12" t="s">
        <v>17</v>
      </c>
      <c r="C25" s="46">
        <v>50</v>
      </c>
      <c r="D25" s="47"/>
      <c r="E25" s="4"/>
      <c r="F25" s="48"/>
      <c r="G25" s="19"/>
      <c r="H25" s="18">
        <f>SUM(C25)</f>
        <v>50</v>
      </c>
    </row>
    <row r="26" spans="1:8" ht="15.75" x14ac:dyDescent="0.25">
      <c r="B26" s="12" t="s">
        <v>18</v>
      </c>
      <c r="C26" s="50">
        <v>8.5000000000000006E-2</v>
      </c>
      <c r="D26" s="47"/>
      <c r="E26" s="4"/>
      <c r="F26" s="23"/>
      <c r="G26" s="20"/>
      <c r="H26" s="24">
        <f>SUM(H21:H25)*0.085</f>
        <v>599.25</v>
      </c>
    </row>
    <row r="27" spans="1:8" ht="15.75" x14ac:dyDescent="0.25">
      <c r="B27" s="9" t="s">
        <v>20</v>
      </c>
      <c r="C27" s="50"/>
      <c r="D27" s="47"/>
      <c r="E27" s="4"/>
      <c r="F27" s="23"/>
      <c r="G27" s="20"/>
      <c r="H27" s="51">
        <f>SUM(H21:H26)</f>
        <v>7649.25</v>
      </c>
    </row>
    <row r="28" spans="1:8" ht="15.75" x14ac:dyDescent="0.25">
      <c r="C28" s="43"/>
      <c r="D28" s="22"/>
      <c r="E28" s="20"/>
      <c r="F28" s="23"/>
      <c r="G28" s="20"/>
      <c r="H28" s="24"/>
    </row>
    <row r="29" spans="1:8" x14ac:dyDescent="0.25">
      <c r="A29" s="9" t="s">
        <v>29</v>
      </c>
      <c r="B29" s="12" t="s">
        <v>21</v>
      </c>
      <c r="C29" s="46">
        <v>2000</v>
      </c>
      <c r="D29" s="21"/>
      <c r="E29" s="4"/>
      <c r="F29" s="25"/>
      <c r="G29" s="20"/>
      <c r="H29" s="18">
        <f>SUM(C29)</f>
        <v>2000</v>
      </c>
    </row>
    <row r="30" spans="1:8" ht="26.25" x14ac:dyDescent="0.25">
      <c r="B30" s="54" t="s">
        <v>36</v>
      </c>
      <c r="C30" s="46">
        <v>1000</v>
      </c>
      <c r="D30" s="21"/>
      <c r="E30" s="4"/>
      <c r="F30" s="27"/>
      <c r="G30" s="20"/>
      <c r="H30" s="18">
        <f>SUM(C30)</f>
        <v>1000</v>
      </c>
    </row>
    <row r="31" spans="1:8" ht="31.5" customHeight="1" x14ac:dyDescent="0.25">
      <c r="B31" s="54" t="s">
        <v>35</v>
      </c>
      <c r="C31" s="46">
        <v>500</v>
      </c>
      <c r="D31" s="21"/>
      <c r="E31" s="4"/>
      <c r="F31" s="27"/>
      <c r="G31" s="20"/>
      <c r="H31" s="18">
        <f>SUM(C31)</f>
        <v>500</v>
      </c>
    </row>
    <row r="32" spans="1:8" x14ac:dyDescent="0.25">
      <c r="B32" s="26" t="s">
        <v>34</v>
      </c>
      <c r="C32" s="46">
        <v>100</v>
      </c>
      <c r="D32" s="21"/>
      <c r="E32" s="4"/>
      <c r="F32" s="27"/>
      <c r="G32" s="20"/>
      <c r="H32" s="18"/>
    </row>
    <row r="33" spans="2:8" ht="26.25" x14ac:dyDescent="0.25">
      <c r="B33" s="55" t="s">
        <v>33</v>
      </c>
      <c r="C33" s="52">
        <v>50</v>
      </c>
      <c r="D33" s="21"/>
      <c r="E33" s="4"/>
      <c r="F33" s="27"/>
      <c r="G33" s="20"/>
      <c r="H33" s="18">
        <f>SUM(C33)</f>
        <v>50</v>
      </c>
    </row>
    <row r="34" spans="2:8" x14ac:dyDescent="0.25">
      <c r="B34" s="55" t="s">
        <v>32</v>
      </c>
      <c r="C34" s="52"/>
      <c r="D34" s="21"/>
      <c r="E34" s="4"/>
      <c r="F34" s="27"/>
      <c r="G34" s="20"/>
      <c r="H34" s="18"/>
    </row>
    <row r="35" spans="2:8" x14ac:dyDescent="0.25">
      <c r="B35" s="28" t="s">
        <v>28</v>
      </c>
      <c r="C35" s="53"/>
      <c r="D35" s="29"/>
      <c r="E35" s="5"/>
      <c r="F35" s="30">
        <f>SUM(F21:F33)</f>
        <v>0</v>
      </c>
      <c r="G35" s="20"/>
      <c r="H35" s="31">
        <f>SUM(H29:H33)</f>
        <v>3550</v>
      </c>
    </row>
    <row r="36" spans="2:8" x14ac:dyDescent="0.25">
      <c r="B36" s="28"/>
      <c r="C36" s="53"/>
      <c r="D36" s="29"/>
      <c r="E36" s="5"/>
      <c r="F36" s="30"/>
      <c r="G36" s="20"/>
      <c r="H36" s="31"/>
    </row>
    <row r="37" spans="2:8" x14ac:dyDescent="0.25">
      <c r="B37" s="28" t="s">
        <v>5</v>
      </c>
      <c r="C37" s="53"/>
      <c r="D37" s="29"/>
      <c r="E37" s="5"/>
      <c r="F37" s="30"/>
      <c r="G37" s="20"/>
      <c r="H37" s="31">
        <f>SUM(H27+H35)</f>
        <v>11199.25</v>
      </c>
    </row>
    <row r="38" spans="2:8" x14ac:dyDescent="0.25">
      <c r="C38" s="43"/>
      <c r="D38" s="21"/>
      <c r="E38" s="4"/>
      <c r="F38" s="20"/>
      <c r="G38" s="20"/>
      <c r="H38" s="21"/>
    </row>
    <row r="39" spans="2:8" x14ac:dyDescent="0.25">
      <c r="B39" s="9"/>
      <c r="C39" s="44"/>
      <c r="D39" s="36"/>
      <c r="E39" s="8"/>
      <c r="F39" s="28"/>
      <c r="G39" s="19"/>
      <c r="H39" s="39"/>
    </row>
    <row r="40" spans="2:8" ht="15.75" x14ac:dyDescent="0.25">
      <c r="B40" s="9" t="s">
        <v>8</v>
      </c>
      <c r="C40" s="44"/>
      <c r="D40" s="36"/>
      <c r="E40" s="8"/>
      <c r="F40" s="40">
        <f>+F14-F35</f>
        <v>0</v>
      </c>
      <c r="G40" s="19"/>
      <c r="H40" s="41">
        <f>SUM(H14-H37)</f>
        <v>15550.75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Emily Kaseberg</dc:creator>
  <cp:lastModifiedBy>Emily Kaseberg</cp:lastModifiedBy>
  <dcterms:created xsi:type="dcterms:W3CDTF">2016-07-11T20:51:03Z</dcterms:created>
  <dcterms:modified xsi:type="dcterms:W3CDTF">2016-07-12T18:43:29Z</dcterms:modified>
</cp:coreProperties>
</file>